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С РАБОТЫ\2022\ПРОЕКТ РСД  1 чтение 2022-2024\Материалы к проекту бюджета на 2022-2024\"/>
    </mc:Choice>
  </mc:AlternateContent>
  <bookViews>
    <workbookView xWindow="0" yWindow="3156" windowWidth="20196" windowHeight="5820"/>
  </bookViews>
  <sheets>
    <sheet name="ожидаемое" sheetId="2" r:id="rId1"/>
  </sheets>
  <calcPr calcId="162913"/>
</workbook>
</file>

<file path=xl/calcChain.xml><?xml version="1.0" encoding="utf-8"?>
<calcChain xmlns="http://schemas.openxmlformats.org/spreadsheetml/2006/main">
  <c r="E9" i="2" l="1"/>
  <c r="E16" i="2" s="1"/>
  <c r="E11" i="2"/>
  <c r="C16" i="2"/>
  <c r="D14" i="2"/>
  <c r="D15" i="2" l="1"/>
  <c r="D28" i="2"/>
  <c r="D27" i="2"/>
  <c r="D26" i="2"/>
  <c r="D25" i="2"/>
  <c r="D24" i="2"/>
  <c r="D23" i="2"/>
  <c r="D21" i="2"/>
  <c r="D20" i="2"/>
  <c r="D18" i="2"/>
  <c r="D7" i="2"/>
  <c r="D8" i="2"/>
  <c r="D9" i="2"/>
  <c r="D10" i="2"/>
  <c r="D11" i="2"/>
  <c r="D12" i="2"/>
  <c r="D13" i="2"/>
  <c r="D6" i="2"/>
  <c r="E29" i="2" l="1"/>
  <c r="C29" i="2"/>
  <c r="F27" i="2"/>
  <c r="F26" i="2"/>
  <c r="F25" i="2"/>
  <c r="F24" i="2"/>
  <c r="F23" i="2"/>
  <c r="F22" i="2"/>
  <c r="D22" i="2"/>
  <c r="F21" i="2"/>
  <c r="F20" i="2"/>
  <c r="F19" i="2"/>
  <c r="B29" i="2"/>
  <c r="F18" i="2"/>
  <c r="F17" i="2"/>
  <c r="B16" i="2"/>
  <c r="F13" i="2"/>
  <c r="F12" i="2"/>
  <c r="F11" i="2"/>
  <c r="F10" i="2"/>
  <c r="F9" i="2"/>
  <c r="F8" i="2"/>
  <c r="F7" i="2"/>
  <c r="F6" i="2"/>
  <c r="F5" i="2"/>
  <c r="D19" i="2" l="1"/>
  <c r="C30" i="2"/>
  <c r="D16" i="2"/>
  <c r="B30" i="2"/>
  <c r="E30" i="2"/>
  <c r="D29" i="2"/>
  <c r="F15" i="2"/>
  <c r="D30" i="2" l="1"/>
  <c r="F28" i="2"/>
</calcChain>
</file>

<file path=xl/sharedStrings.xml><?xml version="1.0" encoding="utf-8"?>
<sst xmlns="http://schemas.openxmlformats.org/spreadsheetml/2006/main" count="36" uniqueCount="36">
  <si>
    <t>Глава Среднеургальского сельского поселения</t>
  </si>
  <si>
    <t>П.С.Захарченко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</si>
  <si>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</si>
  <si>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Наименование показателя</t>
  </si>
  <si>
    <t>Отклонение ожидаемого исполнения 2020 г к факту 2019 года</t>
  </si>
  <si>
    <t>ДОХОДЫ</t>
  </si>
  <si>
    <t>налог на доходы физических лиц с доходов</t>
  </si>
  <si>
    <t>акцизы</t>
  </si>
  <si>
    <t>налоги на совокупный доход, всего</t>
  </si>
  <si>
    <t>налог на имущество, всего</t>
  </si>
  <si>
    <t>транспортный налог</t>
  </si>
  <si>
    <t>земельный налог</t>
  </si>
  <si>
    <t>государственная пошлина</t>
  </si>
  <si>
    <t>доходы от сдачи в аренду имущества, составляющего казну сельских поселений (за исключением земельных участков)</t>
  </si>
  <si>
    <t>безвозмездные поступления</t>
  </si>
  <si>
    <t>всего доходов:</t>
  </si>
  <si>
    <t>Функционирование высшего должностного лица  муниципального образования</t>
  </si>
  <si>
    <t>Функционирование администрации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</si>
  <si>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</si>
  <si>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</si>
  <si>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</si>
  <si>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</si>
  <si>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</si>
  <si>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</si>
  <si>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благоустройство</t>
  </si>
  <si>
    <t>социальная политика</t>
  </si>
  <si>
    <t>всего расходов:</t>
  </si>
  <si>
    <t>дефицит (-), профицит (+)</t>
  </si>
  <si>
    <t>Ожидаемое исполнение оценка 2020г</t>
  </si>
  <si>
    <t>% испонения</t>
  </si>
  <si>
    <t>РАСХОДЫ</t>
  </si>
  <si>
    <t>Оценка ожидаемого исполнения бюджета Среднеургальского сельского поселения
 на  2021 год</t>
  </si>
  <si>
    <t>План  на 2021г.</t>
  </si>
  <si>
    <t>Факт 10 месяцев 2021 г.</t>
  </si>
  <si>
    <t>штрфы</t>
  </si>
  <si>
    <t>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</si>
</sst>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wrapText="1"/>
    </xf>
    <xf numFmtId="0" fontId="1" fillId="2" borderId="0" xfId="0" applyFont="1" applyFill="1" applyBorder="1" applyAlignment="1">
      <alignment horizontal="left" vertical="top" wrapText="1"/>
    </xf>
    <xf numFmtId="164" fontId="0" fillId="0" borderId="0" xfId="0" applyNumberForma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4" fillId="0" borderId="5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C36" sqref="C36"/>
    </sheetView>
  </sheetViews>
  <sheetFormatPr defaultRowHeight="14.4" x14ac:dyDescent="0.3"/>
  <cols>
    <col min="1" max="1" width="38.6640625" customWidth="1"/>
    <col min="2" max="2" width="22.6640625" customWidth="1"/>
    <col min="3" max="5" width="17.33203125" customWidth="1"/>
    <col min="6" max="6" width="17.33203125" hidden="1" customWidth="1"/>
  </cols>
  <sheetData>
    <row r="1" spans="1:6" ht="58.2" customHeight="1" x14ac:dyDescent="0.3">
      <c r="A1" s="21" t="s">
        <v>31</v>
      </c>
      <c r="B1" s="21"/>
      <c r="C1" s="21"/>
      <c r="D1" s="21"/>
      <c r="E1" s="21"/>
      <c r="F1" s="20" t="s">
        <v>4</v>
      </c>
    </row>
    <row r="2" spans="1:6" ht="22.2" customHeight="1" x14ac:dyDescent="0.35">
      <c r="A2" s="9"/>
      <c r="B2" s="19"/>
      <c r="C2" s="19"/>
      <c r="D2" s="9"/>
      <c r="E2" s="22" t="s">
        <v>35</v>
      </c>
      <c r="F2" s="12"/>
    </row>
    <row r="3" spans="1:6" ht="18" customHeight="1" x14ac:dyDescent="0.3">
      <c r="A3" s="13" t="s">
        <v>3</v>
      </c>
      <c r="B3" s="17" t="s">
        <v>32</v>
      </c>
      <c r="C3" s="15" t="s">
        <v>33</v>
      </c>
      <c r="D3" s="13" t="s">
        <v>29</v>
      </c>
      <c r="E3" s="15" t="s">
        <v>28</v>
      </c>
      <c r="F3" s="12"/>
    </row>
    <row r="4" spans="1:6" ht="18" customHeight="1" x14ac:dyDescent="0.3">
      <c r="A4" s="13"/>
      <c r="B4" s="18"/>
      <c r="C4" s="16"/>
      <c r="D4" s="13"/>
      <c r="E4" s="16"/>
      <c r="F4" s="6"/>
    </row>
    <row r="5" spans="1:6" ht="17.399999999999999" x14ac:dyDescent="0.3">
      <c r="A5" s="6" t="s">
        <v>5</v>
      </c>
      <c r="B5" s="6"/>
      <c r="C5" s="6"/>
      <c r="D5" s="6"/>
      <c r="E5" s="6"/>
      <c r="F5" s="2" t="e">
        <f>E6/#REF!*100</f>
        <v>#REF!</v>
      </c>
    </row>
    <row r="6" spans="1:6" ht="36" x14ac:dyDescent="0.3">
      <c r="A6" s="7" t="s">
        <v>6</v>
      </c>
      <c r="B6" s="1">
        <v>28</v>
      </c>
      <c r="C6" s="1">
        <v>29.082999999999998</v>
      </c>
      <c r="D6" s="2">
        <f>C6/B6*100</f>
        <v>103.86785714285713</v>
      </c>
      <c r="E6" s="1">
        <v>28</v>
      </c>
      <c r="F6" s="2" t="e">
        <f>E7/#REF!*100</f>
        <v>#REF!</v>
      </c>
    </row>
    <row r="7" spans="1:6" ht="18" x14ac:dyDescent="0.3">
      <c r="A7" s="7" t="s">
        <v>7</v>
      </c>
      <c r="B7" s="1">
        <v>796</v>
      </c>
      <c r="C7" s="1">
        <v>672.17899999999997</v>
      </c>
      <c r="D7" s="2">
        <f t="shared" ref="D7:D30" si="0">C7/B7*100</f>
        <v>84.444597989949742</v>
      </c>
      <c r="E7" s="1">
        <v>796</v>
      </c>
      <c r="F7" s="2" t="e">
        <f>E8/#REF!*100</f>
        <v>#REF!</v>
      </c>
    </row>
    <row r="8" spans="1:6" ht="36" x14ac:dyDescent="0.3">
      <c r="A8" s="7" t="s">
        <v>8</v>
      </c>
      <c r="B8" s="1">
        <v>552</v>
      </c>
      <c r="C8" s="1">
        <v>562.26300000000003</v>
      </c>
      <c r="D8" s="2">
        <f t="shared" si="0"/>
        <v>101.8592391304348</v>
      </c>
      <c r="E8" s="1">
        <v>563</v>
      </c>
      <c r="F8" s="2" t="e">
        <f>E9/#REF!*100</f>
        <v>#REF!</v>
      </c>
    </row>
    <row r="9" spans="1:6" ht="18" x14ac:dyDescent="0.3">
      <c r="A9" s="7" t="s">
        <v>9</v>
      </c>
      <c r="B9" s="1">
        <v>565</v>
      </c>
      <c r="C9" s="1">
        <v>65.576999999999998</v>
      </c>
      <c r="D9" s="2">
        <f t="shared" si="0"/>
        <v>11.606548672566372</v>
      </c>
      <c r="E9" s="1">
        <f>565-34</f>
        <v>531</v>
      </c>
      <c r="F9" s="2" t="e">
        <f>E10/#REF!*100</f>
        <v>#REF!</v>
      </c>
    </row>
    <row r="10" spans="1:6" ht="18" x14ac:dyDescent="0.3">
      <c r="A10" s="7" t="s">
        <v>10</v>
      </c>
      <c r="B10" s="1">
        <v>196</v>
      </c>
      <c r="C10" s="1">
        <v>74.179000000000002</v>
      </c>
      <c r="D10" s="2">
        <f t="shared" si="0"/>
        <v>37.846428571428568</v>
      </c>
      <c r="E10" s="1">
        <v>196</v>
      </c>
      <c r="F10" s="2" t="e">
        <f>E11/#REF!*100</f>
        <v>#REF!</v>
      </c>
    </row>
    <row r="11" spans="1:6" ht="18" x14ac:dyDescent="0.3">
      <c r="A11" s="7" t="s">
        <v>11</v>
      </c>
      <c r="B11" s="1">
        <v>326</v>
      </c>
      <c r="C11" s="1">
        <v>22.501999999999999</v>
      </c>
      <c r="D11" s="2">
        <f t="shared" si="0"/>
        <v>6.9024539877300617</v>
      </c>
      <c r="E11" s="1">
        <f>326-34</f>
        <v>292</v>
      </c>
      <c r="F11" s="2" t="e">
        <f>E12/#REF!*100</f>
        <v>#REF!</v>
      </c>
    </row>
    <row r="12" spans="1:6" ht="18" x14ac:dyDescent="0.3">
      <c r="A12" s="7" t="s">
        <v>12</v>
      </c>
      <c r="B12" s="1">
        <v>9</v>
      </c>
      <c r="C12" s="1">
        <v>3.1</v>
      </c>
      <c r="D12" s="2">
        <f t="shared" si="0"/>
        <v>34.444444444444443</v>
      </c>
      <c r="E12" s="1">
        <v>9</v>
      </c>
      <c r="F12" s="2" t="e">
        <f>E13/#REF!*100</f>
        <v>#REF!</v>
      </c>
    </row>
    <row r="13" spans="1:6" ht="90" x14ac:dyDescent="0.3">
      <c r="A13" s="7" t="s">
        <v>13</v>
      </c>
      <c r="B13" s="1">
        <v>23</v>
      </c>
      <c r="C13" s="1">
        <v>15.146000000000001</v>
      </c>
      <c r="D13" s="2">
        <f t="shared" si="0"/>
        <v>65.852173913043472</v>
      </c>
      <c r="E13" s="1">
        <v>23</v>
      </c>
      <c r="F13" s="2" t="e">
        <f>E15/#REF!*100</f>
        <v>#REF!</v>
      </c>
    </row>
    <row r="14" spans="1:6" ht="18" x14ac:dyDescent="0.3">
      <c r="A14" s="7" t="s">
        <v>34</v>
      </c>
      <c r="B14" s="1"/>
      <c r="C14" s="1">
        <v>3</v>
      </c>
      <c r="D14" s="2" t="e">
        <f t="shared" si="0"/>
        <v>#DIV/0!</v>
      </c>
      <c r="E14" s="1">
        <v>3</v>
      </c>
      <c r="F14" s="2"/>
    </row>
    <row r="15" spans="1:6" ht="18" x14ac:dyDescent="0.3">
      <c r="A15" s="7" t="s">
        <v>14</v>
      </c>
      <c r="B15" s="1">
        <v>3299.4409999999998</v>
      </c>
      <c r="C15" s="1">
        <v>2899.45</v>
      </c>
      <c r="D15" s="2">
        <f t="shared" si="0"/>
        <v>87.877007044526636</v>
      </c>
      <c r="E15" s="1">
        <v>3299.4409999999998</v>
      </c>
      <c r="F15" s="2" t="e">
        <f>E16/#REF!*100</f>
        <v>#REF!</v>
      </c>
    </row>
    <row r="16" spans="1:6" ht="17.399999999999999" x14ac:dyDescent="0.3">
      <c r="A16" s="8" t="s">
        <v>15</v>
      </c>
      <c r="B16" s="3">
        <f>B6+B7+B8+B9+B12+B13+B15</f>
        <v>5272.4409999999998</v>
      </c>
      <c r="C16" s="3">
        <f>C6+C7+C8+C9+C12+C13+C15+C14</f>
        <v>4249.7979999999998</v>
      </c>
      <c r="D16" s="4">
        <f t="shared" si="0"/>
        <v>80.603993482335795</v>
      </c>
      <c r="E16" s="3">
        <f>E6+E7+E8+E9+E12+E13+E15+E14</f>
        <v>5252.4409999999998</v>
      </c>
      <c r="F16" s="6"/>
    </row>
    <row r="17" spans="1:8" ht="17.399999999999999" x14ac:dyDescent="0.3">
      <c r="A17" s="6" t="s">
        <v>30</v>
      </c>
      <c r="B17" s="6"/>
      <c r="C17" s="6"/>
      <c r="D17" s="6"/>
      <c r="E17" s="6"/>
      <c r="F17" s="2" t="e">
        <f>E18/#REF!*100</f>
        <v>#REF!</v>
      </c>
      <c r="H17" s="11"/>
    </row>
    <row r="18" spans="1:8" ht="54" x14ac:dyDescent="0.3">
      <c r="A18" s="7" t="s">
        <v>16</v>
      </c>
      <c r="B18" s="1">
        <v>967.42</v>
      </c>
      <c r="C18" s="1">
        <v>944.96100000000001</v>
      </c>
      <c r="D18" s="2">
        <f t="shared" si="0"/>
        <v>97.678464369146809</v>
      </c>
      <c r="E18" s="1">
        <v>967.42</v>
      </c>
      <c r="F18" s="2" t="e">
        <f>E19/#REF!*100</f>
        <v>#REF!</v>
      </c>
    </row>
    <row r="19" spans="1:8" ht="36" x14ac:dyDescent="0.3">
      <c r="A19" s="7" t="s">
        <v>17</v>
      </c>
      <c r="B19" s="1">
        <v>2324.7750000000001</v>
      </c>
      <c r="C19" s="1">
        <v>1987.4169999999999</v>
      </c>
      <c r="D19" s="2">
        <f t="shared" si="0"/>
        <v>85.488574163091045</v>
      </c>
      <c r="E19" s="1">
        <v>2324.7750000000001</v>
      </c>
      <c r="F19" s="2" t="e">
        <f>E20/#REF!*100</f>
        <v>#REF!</v>
      </c>
    </row>
    <row r="20" spans="1:8" ht="90" x14ac:dyDescent="0.3">
      <c r="A20" s="7" t="s">
        <v>2</v>
      </c>
      <c r="B20" s="1">
        <v>13.471</v>
      </c>
      <c r="C20" s="1">
        <v>13.471</v>
      </c>
      <c r="D20" s="2">
        <f t="shared" si="0"/>
        <v>100</v>
      </c>
      <c r="E20" s="1">
        <v>13.471</v>
      </c>
      <c r="F20" s="2" t="e">
        <f>E21/#REF!*100</f>
        <v>#REF!</v>
      </c>
    </row>
    <row r="21" spans="1:8" ht="18" x14ac:dyDescent="0.3">
      <c r="A21" s="7" t="s">
        <v>18</v>
      </c>
      <c r="B21" s="1">
        <v>0</v>
      </c>
      <c r="C21" s="1">
        <v>0</v>
      </c>
      <c r="D21" s="2" t="e">
        <f t="shared" si="0"/>
        <v>#DIV/0!</v>
      </c>
      <c r="E21" s="1">
        <v>0</v>
      </c>
      <c r="F21" s="2" t="e">
        <f>E22/#REF!*100</f>
        <v>#REF!</v>
      </c>
    </row>
    <row r="22" spans="1:8" ht="36" x14ac:dyDescent="0.3">
      <c r="A22" s="7" t="s">
        <v>19</v>
      </c>
      <c r="B22" s="1">
        <v>374.63</v>
      </c>
      <c r="C22" s="1">
        <v>374.63</v>
      </c>
      <c r="D22" s="2">
        <f t="shared" si="0"/>
        <v>100</v>
      </c>
      <c r="E22" s="1">
        <v>374.63</v>
      </c>
      <c r="F22" s="2" t="e">
        <f>E23/#REF!*100</f>
        <v>#REF!</v>
      </c>
    </row>
    <row r="23" spans="1:8" ht="18" x14ac:dyDescent="0.3">
      <c r="A23" s="7" t="s">
        <v>20</v>
      </c>
      <c r="B23" s="1">
        <v>81.010000000000005</v>
      </c>
      <c r="C23" s="1">
        <v>58.529000000000003</v>
      </c>
      <c r="D23" s="2">
        <f t="shared" si="0"/>
        <v>72.249105048759404</v>
      </c>
      <c r="E23" s="1">
        <v>81.010000000000005</v>
      </c>
      <c r="F23" s="2" t="e">
        <f>E24/#REF!*100</f>
        <v>#REF!</v>
      </c>
    </row>
    <row r="24" spans="1:8" ht="54" x14ac:dyDescent="0.3">
      <c r="A24" s="7" t="s">
        <v>21</v>
      </c>
      <c r="B24" s="1">
        <v>0</v>
      </c>
      <c r="C24" s="1">
        <v>0</v>
      </c>
      <c r="D24" s="2" t="e">
        <f t="shared" si="0"/>
        <v>#DIV/0!</v>
      </c>
      <c r="E24" s="1">
        <v>0</v>
      </c>
      <c r="F24" s="2" t="e">
        <f>E25/#REF!*100</f>
        <v>#REF!</v>
      </c>
    </row>
    <row r="25" spans="1:8" ht="72" x14ac:dyDescent="0.3">
      <c r="A25" s="7" t="s">
        <v>22</v>
      </c>
      <c r="B25" s="1">
        <v>340.84</v>
      </c>
      <c r="C25" s="1">
        <v>312.839</v>
      </c>
      <c r="D25" s="2">
        <f t="shared" si="0"/>
        <v>91.784708367562502</v>
      </c>
      <c r="E25" s="1">
        <v>340.84</v>
      </c>
      <c r="F25" s="2" t="e">
        <f>E26/#REF!*100</f>
        <v>#REF!</v>
      </c>
    </row>
    <row r="26" spans="1:8" ht="36" x14ac:dyDescent="0.3">
      <c r="A26" s="7" t="s">
        <v>23</v>
      </c>
      <c r="B26" s="1">
        <v>1201.3789999999999</v>
      </c>
      <c r="C26" s="1">
        <v>234.60300000000001</v>
      </c>
      <c r="D26" s="2">
        <f t="shared" si="0"/>
        <v>19.527809292488051</v>
      </c>
      <c r="E26" s="1">
        <v>1201.3789999999999</v>
      </c>
      <c r="F26" s="2" t="e">
        <f>E27/#REF!*100</f>
        <v>#REF!</v>
      </c>
    </row>
    <row r="27" spans="1:8" ht="18" x14ac:dyDescent="0.3">
      <c r="A27" s="7" t="s">
        <v>24</v>
      </c>
      <c r="B27" s="1">
        <v>0</v>
      </c>
      <c r="C27" s="1">
        <v>0</v>
      </c>
      <c r="D27" s="2" t="e">
        <f t="shared" si="0"/>
        <v>#DIV/0!</v>
      </c>
      <c r="E27" s="1">
        <v>0</v>
      </c>
      <c r="F27" s="2" t="e">
        <f>E28/#REF!*100</f>
        <v>#REF!</v>
      </c>
    </row>
    <row r="28" spans="1:8" ht="18" x14ac:dyDescent="0.3">
      <c r="A28" s="7" t="s">
        <v>25</v>
      </c>
      <c r="B28" s="1">
        <v>94.244</v>
      </c>
      <c r="C28" s="1">
        <v>94.233999999999995</v>
      </c>
      <c r="D28" s="2">
        <f t="shared" si="0"/>
        <v>99.989389244938664</v>
      </c>
      <c r="E28" s="1">
        <v>94.244</v>
      </c>
      <c r="F28" s="2" t="e">
        <f>E29/#REF!*100</f>
        <v>#REF!</v>
      </c>
    </row>
    <row r="29" spans="1:8" ht="17.399999999999999" x14ac:dyDescent="0.3">
      <c r="A29" s="8" t="s">
        <v>26</v>
      </c>
      <c r="B29" s="3">
        <f>SUM(B18:B28)</f>
        <v>5397.7690000000002</v>
      </c>
      <c r="C29" s="3">
        <f>SUM(C18:C28)</f>
        <v>4020.6839999999997</v>
      </c>
      <c r="D29" s="2">
        <f t="shared" si="0"/>
        <v>74.487885643124031</v>
      </c>
      <c r="E29" s="3">
        <f>SUM(E18:E28)</f>
        <v>5397.7690000000002</v>
      </c>
      <c r="F29" s="5"/>
    </row>
    <row r="30" spans="1:8" ht="17.399999999999999" x14ac:dyDescent="0.3">
      <c r="A30" s="8" t="s">
        <v>27</v>
      </c>
      <c r="B30" s="3">
        <f>B16-B29</f>
        <v>-125.32800000000043</v>
      </c>
      <c r="C30" s="3">
        <f>C16-C29</f>
        <v>229.11400000000003</v>
      </c>
      <c r="D30" s="2">
        <f t="shared" si="0"/>
        <v>-182.81150261713205</v>
      </c>
      <c r="E30" s="3">
        <f>E16-E29</f>
        <v>-145.32800000000043</v>
      </c>
    </row>
    <row r="32" spans="1:8" ht="37.200000000000003" customHeight="1" x14ac:dyDescent="0.35">
      <c r="A32" s="10" t="s">
        <v>0</v>
      </c>
      <c r="D32" s="14" t="s">
        <v>1</v>
      </c>
      <c r="E32" s="14"/>
    </row>
  </sheetData>
  <mergeCells count="8">
    <mergeCell ref="F1:F3"/>
    <mergeCell ref="D3:D4"/>
    <mergeCell ref="A1:E1"/>
    <mergeCell ref="D32:E32"/>
    <mergeCell ref="C3:C4"/>
    <mergeCell ref="A3:A4"/>
    <mergeCell ref="B3:B4"/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ожидаемое</vt:lpstr>
    </vt:vector>
  </TitlesOfParts>
  <Company>*Питер-Company*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Каленюк</dc:creator>
  <cp:lastModifiedBy>Пользователь</cp:lastModifiedBy>
  <cp:lastPrinted>2019-11-10T02:54:07Z</cp:lastPrinted>
  <dcterms:created xsi:type="dcterms:W3CDTF">2017-11-14T11:17:18Z</dcterms:created>
  <dcterms:modified xsi:type="dcterms:W3CDTF">2021-11-13T01:04:18Z</dcterms:modified>
</cp:coreProperties>
</file>